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8B5D6199-551A-4C0C-840F-803C6A631C17}" xr6:coauthVersionLast="43" xr6:coauthVersionMax="43" xr10:uidLastSave="{00000000-0000-0000-0000-000000000000}"/>
  <bookViews>
    <workbookView xWindow="-108" yWindow="-108" windowWidth="23256" windowHeight="12576" xr2:uid="{F2FF74AD-7228-4184-93E9-B09B5B0CE42D}"/>
  </bookViews>
  <sheets>
    <sheet name="Hoja1" sheetId="1" r:id="rId1"/>
  </sheets>
  <definedNames>
    <definedName name="_xlnm.Print_Area" localSheetId="0">Hoja1!$B$1:$O$29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M20" i="1"/>
  <c r="L20" i="1"/>
  <c r="K20" i="1"/>
  <c r="N20" i="1" s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20" i="1" l="1"/>
</calcChain>
</file>

<file path=xl/sharedStrings.xml><?xml version="1.0" encoding="utf-8"?>
<sst xmlns="http://schemas.openxmlformats.org/spreadsheetml/2006/main" count="89" uniqueCount="74">
  <si>
    <t>PROGRAMAS Y PROYECTOS DE INVERSIÓN</t>
  </si>
  <si>
    <t>DEL 01 DE ENERO AL 30 DE SEPTIEMBRE DE 2019</t>
  </si>
  <si>
    <t>Ente Público:</t>
  </si>
  <si>
    <t>UNIVERSIDAD POLITÉCNICA DE JUVENTINO ROSAS</t>
  </si>
  <si>
    <t>Clave del Programa / Proyecto</t>
  </si>
  <si>
    <t>UR</t>
  </si>
  <si>
    <t>Inversión</t>
  </si>
  <si>
    <t>Metas</t>
  </si>
  <si>
    <t>% Avance Financiero</t>
  </si>
  <si>
    <t>% Avance Metas</t>
  </si>
  <si>
    <t>Nombre</t>
  </si>
  <si>
    <t>Descripción</t>
  </si>
  <si>
    <t>Aprobado</t>
  </si>
  <si>
    <t>Modificado</t>
  </si>
  <si>
    <t>Devengado</t>
  </si>
  <si>
    <t>Programada</t>
  </si>
  <si>
    <t>Modificada</t>
  </si>
  <si>
    <t>Alcanzada</t>
  </si>
  <si>
    <t>Devengado/ Aprobado</t>
  </si>
  <si>
    <t>Devengado/ Modificado</t>
  </si>
  <si>
    <t>Alcanzado/ Programado</t>
  </si>
  <si>
    <t>Alcanzado/ Modificado</t>
  </si>
  <si>
    <t>G1101</t>
  </si>
  <si>
    <t>ADMINISTRACION DE LOS RECURSOS HUMANOS, MATERIALES</t>
  </si>
  <si>
    <t>Avance global indicadores</t>
  </si>
  <si>
    <t>G1143</t>
  </si>
  <si>
    <t>OPERACIÓN DEL MODELO DE PLANEACIÓN Y EVALUACIÓN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</si>
  <si>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</si>
  <si>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</si>
  <si>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</si>
  <si>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</si>
  <si>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</si>
  <si>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</si>
  <si>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IMPARTICIÓN DE LOS SERVICIOS EDUCATIVOS</t>
  </si>
  <si>
    <t>Diagnóstico de la pertinencia de los programas educativos actuales y potenciales.</t>
  </si>
  <si>
    <t>P0756</t>
  </si>
  <si>
    <t>APLICACIÓN DE PLANES DE TRABAJO DE ATENCIÓN A LA D</t>
  </si>
  <si>
    <t>Informe cuatrimestral de evaluación de los programas de atención a los estudiantes.</t>
  </si>
  <si>
    <t>P0757</t>
  </si>
  <si>
    <t>APOYOS PARA LA PROFESIONALIZACIÓN</t>
  </si>
  <si>
    <t>Expediente de cursos de capacitación impartidos.</t>
  </si>
  <si>
    <t>P0758</t>
  </si>
  <si>
    <t>CURSOS Y EVENTOS DE FORTALECIMIENTO A LA FORMACIÓN</t>
  </si>
  <si>
    <t>Programa de actividades culturales, deportivas  para los alumnos de la UPJR.</t>
  </si>
  <si>
    <t>P0759</t>
  </si>
  <si>
    <t>GESTIÓN DE CERTIFICACIÓN DE PROCESOS</t>
  </si>
  <si>
    <t>Expediente técnico de auditoría al SGC de la UPJR</t>
  </si>
  <si>
    <t>P0760</t>
  </si>
  <si>
    <t>FORTALECIMIENTO DE LAS HABILIDADES DE LIDERAZGO</t>
  </si>
  <si>
    <t>Cursos de capacitación para jóvenes emprendedores</t>
  </si>
  <si>
    <t>P0761</t>
  </si>
  <si>
    <t>MANTENIMIENTO DE LA ESTRUCTURA</t>
  </si>
  <si>
    <t>Expediente técnico del diagnóstico del mantenimiento</t>
  </si>
  <si>
    <t>P0762</t>
  </si>
  <si>
    <t>OPERACIÓN DE OTORGAMIENTO DE BECAS Y APOYOS</t>
  </si>
  <si>
    <t>Expediente técnico de becas otorgadas</t>
  </si>
  <si>
    <t>P0763</t>
  </si>
  <si>
    <t>OPERACIÓN DE SERVICIOS DE VINCULACIÓN CON EL ENTOR</t>
  </si>
  <si>
    <t>Cursos a empresas externas</t>
  </si>
  <si>
    <t>P0764</t>
  </si>
  <si>
    <t>OPERACIÓN DE UN SISTEMA DE INFORMACIÓN SOBRE EL SE</t>
  </si>
  <si>
    <t>Sistema de Información sobre el seguimiento de egresados en el campo laboral</t>
  </si>
  <si>
    <t>P2037</t>
  </si>
  <si>
    <t>EVALUACIÓN DE FACTIBILIDAD DE CARRERAS EN DISCIPLI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</si>
  <si>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</si>
  <si>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</si>
  <si>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</si>
  <si>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</si>
  <si>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</si>
  <si>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</si>
  <si>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LA UNIVERSIDAD POLITÉCNICA DE JUVENTINO ROSAS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</si>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</sst>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8" xfId="0" quotePrefix="1" applyFont="1" applyBorder="1" applyAlignment="1">
      <alignment horizontal="center" vertical="center" wrapText="1"/>
    </xf>
    <xf numFmtId="43" fontId="2" fillId="0" borderId="8" xfId="1" applyFont="1" applyBorder="1" applyAlignment="1">
      <alignment vertical="center" wrapText="1"/>
    </xf>
    <xf numFmtId="43" fontId="2" fillId="0" borderId="9" xfId="1" applyFont="1" applyBorder="1" applyAlignment="1">
      <alignment vertical="center" wrapText="1"/>
    </xf>
    <xf numFmtId="4" fontId="2" fillId="0" borderId="8" xfId="0" applyNumberFormat="1" applyFont="1" applyBorder="1"/>
    <xf numFmtId="0" fontId="2" fillId="0" borderId="8" xfId="0" applyFont="1" applyBorder="1" applyProtection="1">
      <protection locked="0"/>
    </xf>
    <xf numFmtId="9" fontId="0" fillId="0" borderId="2" xfId="0" applyNumberFormat="1" applyBorder="1" applyProtection="1">
      <protection locked="0"/>
    </xf>
    <xf numFmtId="9" fontId="2" fillId="0" borderId="9" xfId="2" applyFont="1" applyBorder="1" applyAlignment="1">
      <alignment vertical="center"/>
    </xf>
    <xf numFmtId="9" fontId="2" fillId="0" borderId="8" xfId="2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vertical="center" wrapText="1"/>
    </xf>
    <xf numFmtId="0" fontId="2" fillId="0" borderId="10" xfId="0" applyFont="1" applyBorder="1" applyProtection="1">
      <protection locked="0"/>
    </xf>
    <xf numFmtId="9" fontId="0" fillId="0" borderId="8" xfId="0" applyNumberFormat="1" applyBorder="1" applyProtection="1">
      <protection locked="0"/>
    </xf>
    <xf numFmtId="9" fontId="2" fillId="0" borderId="8" xfId="2" applyFont="1" applyBorder="1" applyProtection="1">
      <protection locked="0"/>
    </xf>
    <xf numFmtId="9" fontId="2" fillId="0" borderId="8" xfId="0" applyNumberFormat="1" applyFont="1" applyBorder="1" applyProtection="1">
      <protection locked="0"/>
    </xf>
    <xf numFmtId="0" fontId="2" fillId="3" borderId="0" xfId="0" applyFont="1" applyFill="1" applyAlignment="1">
      <alignment vertical="center"/>
    </xf>
    <xf numFmtId="0" fontId="2" fillId="0" borderId="6" xfId="0" applyFont="1" applyBorder="1" applyAlignment="1">
      <alignment horizontal="left" vertical="center"/>
    </xf>
    <xf numFmtId="43" fontId="2" fillId="0" borderId="6" xfId="1" applyFont="1" applyBorder="1" applyAlignment="1">
      <alignment vertical="center" wrapText="1"/>
    </xf>
    <xf numFmtId="0" fontId="2" fillId="0" borderId="6" xfId="0" applyFont="1" applyBorder="1" applyProtection="1">
      <protection locked="0"/>
    </xf>
    <xf numFmtId="9" fontId="2" fillId="0" borderId="6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5" fillId="3" borderId="0" xfId="0" applyFont="1" applyFill="1"/>
    <xf numFmtId="0" fontId="5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43" fontId="5" fillId="3" borderId="3" xfId="0" applyNumberFormat="1" applyFont="1" applyFill="1" applyBorder="1" applyAlignment="1">
      <alignment horizontal="right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9" fontId="5" fillId="3" borderId="7" xfId="2" applyFont="1" applyFill="1" applyBorder="1"/>
    <xf numFmtId="0" fontId="5" fillId="0" borderId="0" xfId="0" applyFont="1"/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right" vertical="center" wrapText="1"/>
    </xf>
    <xf numFmtId="43" fontId="5" fillId="3" borderId="0" xfId="0" applyNumberFormat="1" applyFont="1" applyFill="1" applyAlignment="1">
      <alignment horizontal="right" vertical="center" wrapText="1"/>
    </xf>
    <xf numFmtId="9" fontId="5" fillId="3" borderId="0" xfId="2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C204-5065-4366-8224-E144368417B8}">
  <sheetPr>
    <pageSetUpPr fitToPage="1"/>
  </sheetPr>
  <dimension ref="A1:O36"/>
  <sheetViews>
    <sheetView tabSelected="1" zoomScale="80" zoomScaleNormal="80" workbookViewId="0">
      <selection activeCell="H33" sqref="H33"/>
    </sheetView>
  </sheetViews>
  <sheetFormatPr baseColWidth="10" defaultColWidth="11.44140625" defaultRowHeight="13.2" x14ac:dyDescent="0.25"/>
  <cols>
    <col min="1" max="1" width="2.109375" style="4" customWidth="1"/>
    <col min="2" max="2" width="12.109375" style="1" customWidth="1"/>
    <col min="3" max="3" width="23.88671875" style="1" customWidth="1"/>
    <col min="4" max="4" width="74.6640625" style="1" bestFit="1" customWidth="1"/>
    <col min="5" max="5" width="6" style="1" customWidth="1"/>
    <col min="6" max="6" width="15.33203125" style="1" customWidth="1"/>
    <col min="7" max="7" width="14.88671875" style="1" customWidth="1"/>
    <col min="8" max="8" width="14.44140625" style="1" customWidth="1"/>
    <col min="9" max="9" width="11.88671875" style="1" bestFit="1" customWidth="1"/>
    <col min="10" max="10" width="10.6640625" style="1" bestFit="1" customWidth="1"/>
    <col min="11" max="11" width="11.21875" style="1" customWidth="1"/>
    <col min="12" max="12" width="11.5546875" style="4" bestFit="1" customWidth="1"/>
    <col min="13" max="13" width="11.5546875" style="1" bestFit="1" customWidth="1"/>
    <col min="14" max="14" width="11.88671875" style="1" bestFit="1" customWidth="1"/>
    <col min="15" max="15" width="10.77734375" style="1" bestFit="1" customWidth="1"/>
    <col min="16" max="16384" width="11.44140625" style="1"/>
  </cols>
  <sheetData>
    <row r="1" spans="1:1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5" customHeight="1" x14ac:dyDescent="0.2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0.25" customHeight="1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8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24" customHeight="1" x14ac:dyDescent="0.25">
      <c r="B5" s="5" t="s">
        <v>2</v>
      </c>
      <c r="C5" s="6" t="s">
        <v>3</v>
      </c>
      <c r="D5" s="6"/>
      <c r="E5" s="7"/>
      <c r="F5" s="6"/>
      <c r="G5" s="6"/>
      <c r="H5" s="8"/>
    </row>
    <row r="6" spans="1:15" s="4" customFormat="1" ht="8.25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</row>
    <row r="7" spans="1:15" ht="15" customHeight="1" x14ac:dyDescent="0.25">
      <c r="A7" s="1"/>
      <c r="B7" s="10" t="s">
        <v>4</v>
      </c>
      <c r="C7" s="11"/>
      <c r="D7" s="11"/>
      <c r="E7" s="10" t="s">
        <v>5</v>
      </c>
      <c r="F7" s="12" t="s">
        <v>6</v>
      </c>
      <c r="G7" s="13"/>
      <c r="H7" s="13"/>
      <c r="I7" s="13" t="s">
        <v>7</v>
      </c>
      <c r="J7" s="13"/>
      <c r="K7" s="14"/>
      <c r="L7" s="15" t="s">
        <v>8</v>
      </c>
      <c r="M7" s="16"/>
      <c r="N7" s="15" t="s">
        <v>9</v>
      </c>
      <c r="O7" s="16"/>
    </row>
    <row r="8" spans="1:15" ht="26.4" x14ac:dyDescent="0.25">
      <c r="A8" s="1"/>
      <c r="B8" s="17"/>
      <c r="C8" s="18" t="s">
        <v>10</v>
      </c>
      <c r="D8" s="18" t="s">
        <v>11</v>
      </c>
      <c r="E8" s="17"/>
      <c r="F8" s="19" t="s">
        <v>12</v>
      </c>
      <c r="G8" s="19" t="s">
        <v>13</v>
      </c>
      <c r="H8" s="19" t="s">
        <v>14</v>
      </c>
      <c r="I8" s="19" t="s">
        <v>15</v>
      </c>
      <c r="J8" s="19" t="s">
        <v>16</v>
      </c>
      <c r="K8" s="20" t="s">
        <v>17</v>
      </c>
      <c r="L8" s="21" t="s">
        <v>18</v>
      </c>
      <c r="M8" s="21" t="s">
        <v>19</v>
      </c>
      <c r="N8" s="21" t="s">
        <v>20</v>
      </c>
      <c r="O8" s="21" t="s">
        <v>21</v>
      </c>
    </row>
    <row r="9" spans="1:15" ht="14.4" x14ac:dyDescent="0.3">
      <c r="A9" s="1"/>
      <c r="B9" s="22" t="s">
        <v>22</v>
      </c>
      <c r="C9" s="23" t="s">
        <v>23</v>
      </c>
      <c r="D9" s="24" t="s">
        <v>24</v>
      </c>
      <c r="E9" s="25">
        <v>3046</v>
      </c>
      <c r="F9" s="26">
        <v>6052611.3499999996</v>
      </c>
      <c r="G9" s="27">
        <v>8768156.8100000005</v>
      </c>
      <c r="H9" s="28">
        <v>4525981.75</v>
      </c>
      <c r="I9" s="29">
        <v>100</v>
      </c>
      <c r="J9" s="29">
        <v>100</v>
      </c>
      <c r="K9" s="30">
        <v>0.65</v>
      </c>
      <c r="L9" s="31">
        <f>H9/F9</f>
        <v>0.74777339701482737</v>
      </c>
      <c r="M9" s="32">
        <f>H9/G9</f>
        <v>0.51618394242654975</v>
      </c>
      <c r="N9" s="31">
        <f>K9/I9</f>
        <v>6.5000000000000006E-3</v>
      </c>
      <c r="O9" s="32">
        <f>K9/J9</f>
        <v>6.5000000000000006E-3</v>
      </c>
    </row>
    <row r="10" spans="1:15" ht="14.4" x14ac:dyDescent="0.3">
      <c r="A10" s="1"/>
      <c r="B10" s="22" t="s">
        <v>25</v>
      </c>
      <c r="C10" s="23" t="s">
        <v>26</v>
      </c>
      <c r="D10" s="24" t="s">
        <v>27</v>
      </c>
      <c r="E10" s="33" t="s">
        <v>28</v>
      </c>
      <c r="F10" s="34">
        <v>403046.38</v>
      </c>
      <c r="G10" s="27">
        <v>558534.12</v>
      </c>
      <c r="H10" s="28">
        <v>427791.55</v>
      </c>
      <c r="I10" s="29">
        <v>100</v>
      </c>
      <c r="J10" s="35">
        <v>100</v>
      </c>
      <c r="K10" s="36">
        <v>0.7</v>
      </c>
      <c r="L10" s="31">
        <f>H10/F10</f>
        <v>1.0613953411515569</v>
      </c>
      <c r="M10" s="32">
        <f t="shared" ref="M10:M25" si="0">H10/G10</f>
        <v>0.76591838292708059</v>
      </c>
      <c r="N10" s="31">
        <f>K10/I10</f>
        <v>6.9999999999999993E-3</v>
      </c>
      <c r="O10" s="32">
        <f>K10/J10</f>
        <v>6.9999999999999993E-3</v>
      </c>
    </row>
    <row r="11" spans="1:15" ht="14.4" x14ac:dyDescent="0.3">
      <c r="A11" s="1"/>
      <c r="B11" s="22" t="s">
        <v>29</v>
      </c>
      <c r="C11" s="23" t="s">
        <v>30</v>
      </c>
      <c r="D11" s="24" t="s">
        <v>31</v>
      </c>
      <c r="E11" s="33" t="s">
        <v>28</v>
      </c>
      <c r="F11" s="34">
        <v>1584799.13</v>
      </c>
      <c r="G11" s="27">
        <v>1884854.8</v>
      </c>
      <c r="H11" s="28">
        <v>1204212.58</v>
      </c>
      <c r="I11" s="29">
        <v>100</v>
      </c>
      <c r="J11" s="29">
        <v>100</v>
      </c>
      <c r="K11" s="36">
        <v>0</v>
      </c>
      <c r="L11" s="31">
        <f>H11/F11</f>
        <v>0.75985186841943819</v>
      </c>
      <c r="M11" s="32">
        <f t="shared" si="0"/>
        <v>0.63888877806396549</v>
      </c>
      <c r="N11" s="31">
        <f t="shared" ref="N11:N25" si="1">K11/I11</f>
        <v>0</v>
      </c>
      <c r="O11" s="32">
        <f t="shared" ref="O11:O25" si="2">K11/J11</f>
        <v>0</v>
      </c>
    </row>
    <row r="12" spans="1:15" x14ac:dyDescent="0.25">
      <c r="A12" s="1">
        <v>5</v>
      </c>
      <c r="B12" s="22" t="s">
        <v>32</v>
      </c>
      <c r="C12" s="23" t="s">
        <v>33</v>
      </c>
      <c r="D12" s="24" t="s">
        <v>34</v>
      </c>
      <c r="E12" s="33" t="s">
        <v>28</v>
      </c>
      <c r="F12" s="34">
        <v>24658670.859999999</v>
      </c>
      <c r="G12" s="27">
        <v>33168191.079999998</v>
      </c>
      <c r="H12" s="28">
        <v>24995125.940000001</v>
      </c>
      <c r="I12" s="29">
        <v>1</v>
      </c>
      <c r="J12" s="29">
        <v>1</v>
      </c>
      <c r="K12" s="37">
        <v>0.8</v>
      </c>
      <c r="L12" s="31">
        <f t="shared" ref="L12:L25" si="3">H12/F12</f>
        <v>1.0136444937324576</v>
      </c>
      <c r="M12" s="32">
        <f t="shared" si="0"/>
        <v>0.75358725110190727</v>
      </c>
      <c r="N12" s="31">
        <f t="shared" si="1"/>
        <v>0.8</v>
      </c>
      <c r="O12" s="32">
        <f t="shared" si="2"/>
        <v>0.8</v>
      </c>
    </row>
    <row r="13" spans="1:15" x14ac:dyDescent="0.25">
      <c r="A13" s="1"/>
      <c r="B13" s="22" t="s">
        <v>35</v>
      </c>
      <c r="C13" s="23" t="s">
        <v>36</v>
      </c>
      <c r="D13" s="24" t="s">
        <v>37</v>
      </c>
      <c r="E13" s="33" t="s">
        <v>28</v>
      </c>
      <c r="F13" s="34">
        <v>541975.19999999995</v>
      </c>
      <c r="G13" s="27">
        <v>772173.47</v>
      </c>
      <c r="H13" s="28">
        <v>462248.83</v>
      </c>
      <c r="I13" s="29">
        <v>3</v>
      </c>
      <c r="J13" s="29">
        <v>3</v>
      </c>
      <c r="K13" s="38">
        <v>0.66</v>
      </c>
      <c r="L13" s="31">
        <f t="shared" si="3"/>
        <v>0.85289664545536414</v>
      </c>
      <c r="M13" s="32">
        <f t="shared" si="0"/>
        <v>0.59863340034202428</v>
      </c>
      <c r="N13" s="31">
        <f t="shared" si="1"/>
        <v>0.22</v>
      </c>
      <c r="O13" s="32">
        <f t="shared" si="2"/>
        <v>0.22</v>
      </c>
    </row>
    <row r="14" spans="1:15" x14ac:dyDescent="0.25">
      <c r="A14" s="1"/>
      <c r="B14" s="22" t="s">
        <v>38</v>
      </c>
      <c r="C14" s="23" t="s">
        <v>39</v>
      </c>
      <c r="D14" s="24" t="s">
        <v>40</v>
      </c>
      <c r="E14" s="33" t="s">
        <v>28</v>
      </c>
      <c r="F14" s="34">
        <v>96730.66</v>
      </c>
      <c r="G14" s="27">
        <v>379808.58</v>
      </c>
      <c r="H14" s="26">
        <v>109891.83</v>
      </c>
      <c r="I14" s="29">
        <v>1</v>
      </c>
      <c r="J14" s="29">
        <v>1</v>
      </c>
      <c r="K14" s="38">
        <v>0.65</v>
      </c>
      <c r="L14" s="31">
        <f t="shared" si="3"/>
        <v>1.1360599627873933</v>
      </c>
      <c r="M14" s="32">
        <f t="shared" si="0"/>
        <v>0.28933477490160964</v>
      </c>
      <c r="N14" s="31">
        <f t="shared" si="1"/>
        <v>0.65</v>
      </c>
      <c r="O14" s="32">
        <f t="shared" si="2"/>
        <v>0.65</v>
      </c>
    </row>
    <row r="15" spans="1:15" x14ac:dyDescent="0.25">
      <c r="B15" s="22" t="s">
        <v>41</v>
      </c>
      <c r="C15" s="23" t="s">
        <v>42</v>
      </c>
      <c r="D15" s="24" t="s">
        <v>43</v>
      </c>
      <c r="E15" s="33" t="s">
        <v>28</v>
      </c>
      <c r="F15" s="34">
        <v>242013.3</v>
      </c>
      <c r="G15" s="27">
        <v>1161225.56</v>
      </c>
      <c r="H15" s="26">
        <v>195853.3</v>
      </c>
      <c r="I15" s="29">
        <v>3</v>
      </c>
      <c r="J15" s="29">
        <v>3</v>
      </c>
      <c r="K15" s="38">
        <v>0.03</v>
      </c>
      <c r="L15" s="31">
        <f t="shared" si="3"/>
        <v>0.80926668079812136</v>
      </c>
      <c r="M15" s="32">
        <f t="shared" si="0"/>
        <v>0.16866085861906105</v>
      </c>
      <c r="N15" s="31">
        <f t="shared" si="1"/>
        <v>0.01</v>
      </c>
      <c r="O15" s="32">
        <f t="shared" si="2"/>
        <v>0.01</v>
      </c>
    </row>
    <row r="16" spans="1:15" x14ac:dyDescent="0.25">
      <c r="B16" s="22" t="s">
        <v>44</v>
      </c>
      <c r="C16" s="23" t="s">
        <v>45</v>
      </c>
      <c r="D16" s="24" t="s">
        <v>46</v>
      </c>
      <c r="E16" s="33" t="s">
        <v>28</v>
      </c>
      <c r="F16" s="26">
        <v>0</v>
      </c>
      <c r="G16" s="27">
        <v>123226.6</v>
      </c>
      <c r="H16" s="26">
        <v>94442</v>
      </c>
      <c r="I16" s="29">
        <v>1</v>
      </c>
      <c r="J16" s="29">
        <v>1</v>
      </c>
      <c r="K16" s="38">
        <v>1</v>
      </c>
      <c r="L16" s="31" t="e">
        <f t="shared" si="3"/>
        <v>#DIV/0!</v>
      </c>
      <c r="M16" s="32">
        <f t="shared" si="0"/>
        <v>0.766409200610907</v>
      </c>
      <c r="N16" s="31">
        <f t="shared" si="1"/>
        <v>1</v>
      </c>
      <c r="O16" s="32">
        <f t="shared" si="2"/>
        <v>1</v>
      </c>
    </row>
    <row r="17" spans="1:15" x14ac:dyDescent="0.25">
      <c r="B17" s="22" t="s">
        <v>47</v>
      </c>
      <c r="C17" s="23" t="s">
        <v>48</v>
      </c>
      <c r="D17" s="24" t="s">
        <v>49</v>
      </c>
      <c r="E17" s="33" t="s">
        <v>28</v>
      </c>
      <c r="F17" s="34">
        <v>418067.27</v>
      </c>
      <c r="G17" s="27">
        <v>592475.37</v>
      </c>
      <c r="H17" s="28">
        <v>310276.49</v>
      </c>
      <c r="I17" s="29">
        <v>3</v>
      </c>
      <c r="J17" s="29">
        <v>3</v>
      </c>
      <c r="K17" s="29">
        <v>0</v>
      </c>
      <c r="L17" s="31">
        <f t="shared" si="3"/>
        <v>0.74216881412410007</v>
      </c>
      <c r="M17" s="32">
        <f t="shared" si="0"/>
        <v>0.52369517065325433</v>
      </c>
      <c r="N17" s="31">
        <f t="shared" si="1"/>
        <v>0</v>
      </c>
      <c r="O17" s="32">
        <f t="shared" si="2"/>
        <v>0</v>
      </c>
    </row>
    <row r="18" spans="1:15" x14ac:dyDescent="0.25">
      <c r="B18" s="22" t="s">
        <v>50</v>
      </c>
      <c r="C18" s="23" t="s">
        <v>51</v>
      </c>
      <c r="D18" s="24" t="s">
        <v>52</v>
      </c>
      <c r="E18" s="33" t="s">
        <v>28</v>
      </c>
      <c r="F18" s="34">
        <v>2950618.26</v>
      </c>
      <c r="G18" s="27">
        <v>5104062.53</v>
      </c>
      <c r="H18" s="28">
        <v>3230863.91</v>
      </c>
      <c r="I18" s="29">
        <v>1</v>
      </c>
      <c r="J18" s="29">
        <v>1</v>
      </c>
      <c r="K18" s="38">
        <v>0.75</v>
      </c>
      <c r="L18" s="31">
        <f t="shared" si="3"/>
        <v>1.0949786198367797</v>
      </c>
      <c r="M18" s="32">
        <f t="shared" si="0"/>
        <v>0.63299849698353916</v>
      </c>
      <c r="N18" s="31">
        <f t="shared" si="1"/>
        <v>0.75</v>
      </c>
      <c r="O18" s="32">
        <f t="shared" si="2"/>
        <v>0.75</v>
      </c>
    </row>
    <row r="19" spans="1:15" x14ac:dyDescent="0.25">
      <c r="A19" s="1"/>
      <c r="B19" s="22" t="s">
        <v>53</v>
      </c>
      <c r="C19" s="23" t="s">
        <v>54</v>
      </c>
      <c r="D19" s="24" t="s">
        <v>55</v>
      </c>
      <c r="E19" s="33" t="s">
        <v>28</v>
      </c>
      <c r="F19" s="26">
        <v>283500</v>
      </c>
      <c r="G19" s="27">
        <v>305772</v>
      </c>
      <c r="H19" s="28">
        <v>130272</v>
      </c>
      <c r="I19" s="29">
        <v>1</v>
      </c>
      <c r="J19" s="29">
        <v>1</v>
      </c>
      <c r="K19" s="38">
        <v>0.7</v>
      </c>
      <c r="L19" s="31">
        <f t="shared" si="3"/>
        <v>0.45951322751322754</v>
      </c>
      <c r="M19" s="32">
        <f t="shared" si="0"/>
        <v>0.42604293395078685</v>
      </c>
      <c r="N19" s="31">
        <f t="shared" si="1"/>
        <v>0.7</v>
      </c>
      <c r="O19" s="32">
        <f t="shared" si="2"/>
        <v>0.7</v>
      </c>
    </row>
    <row r="20" spans="1:15" x14ac:dyDescent="0.25">
      <c r="B20" s="22" t="s">
        <v>56</v>
      </c>
      <c r="C20" s="23" t="s">
        <v>57</v>
      </c>
      <c r="D20" s="24" t="s">
        <v>58</v>
      </c>
      <c r="E20" s="33" t="s">
        <v>28</v>
      </c>
      <c r="F20" s="34">
        <v>1458074.58</v>
      </c>
      <c r="G20" s="26">
        <v>2954088.95</v>
      </c>
      <c r="H20" s="28">
        <v>2223397.17</v>
      </c>
      <c r="I20" s="29">
        <v>8</v>
      </c>
      <c r="J20" s="29">
        <v>8</v>
      </c>
      <c r="K20" s="38">
        <f>2/8</f>
        <v>0.25</v>
      </c>
      <c r="L20" s="31">
        <f t="shared" si="3"/>
        <v>1.5248857640738787</v>
      </c>
      <c r="M20" s="32">
        <f t="shared" si="0"/>
        <v>0.75265071825274588</v>
      </c>
      <c r="N20" s="31">
        <f t="shared" si="1"/>
        <v>3.125E-2</v>
      </c>
      <c r="O20" s="32">
        <f t="shared" si="2"/>
        <v>3.125E-2</v>
      </c>
    </row>
    <row r="21" spans="1:15" x14ac:dyDescent="0.25">
      <c r="B21" s="22" t="s">
        <v>59</v>
      </c>
      <c r="C21" s="23" t="s">
        <v>60</v>
      </c>
      <c r="D21" s="24" t="s">
        <v>61</v>
      </c>
      <c r="E21" s="33" t="s">
        <v>28</v>
      </c>
      <c r="F21" s="26">
        <v>4000</v>
      </c>
      <c r="G21" s="26">
        <v>124698.72</v>
      </c>
      <c r="H21" s="26">
        <v>92499.59</v>
      </c>
      <c r="I21" s="29">
        <v>1</v>
      </c>
      <c r="J21" s="29">
        <v>1</v>
      </c>
      <c r="K21" s="38">
        <v>0.7</v>
      </c>
      <c r="L21" s="31">
        <f t="shared" si="3"/>
        <v>23.124897499999999</v>
      </c>
      <c r="M21" s="32">
        <f t="shared" si="0"/>
        <v>0.7417845989116808</v>
      </c>
      <c r="N21" s="31">
        <f t="shared" si="1"/>
        <v>0.7</v>
      </c>
      <c r="O21" s="32">
        <f t="shared" si="2"/>
        <v>0.7</v>
      </c>
    </row>
    <row r="22" spans="1:15" x14ac:dyDescent="0.25">
      <c r="B22" s="22" t="s">
        <v>62</v>
      </c>
      <c r="C22" s="23" t="s">
        <v>63</v>
      </c>
      <c r="D22" s="24" t="s">
        <v>64</v>
      </c>
      <c r="E22" s="33" t="s">
        <v>28</v>
      </c>
      <c r="F22" s="34">
        <v>25500</v>
      </c>
      <c r="G22" s="26">
        <v>50500</v>
      </c>
      <c r="H22" s="26">
        <v>23486.34</v>
      </c>
      <c r="I22" s="29">
        <v>1</v>
      </c>
      <c r="J22" s="29">
        <v>1</v>
      </c>
      <c r="K22" s="38">
        <v>0.75</v>
      </c>
      <c r="L22" s="31">
        <f t="shared" si="3"/>
        <v>0.92103294117647061</v>
      </c>
      <c r="M22" s="32">
        <f t="shared" si="0"/>
        <v>0.46507603960396038</v>
      </c>
      <c r="N22" s="31">
        <f t="shared" si="1"/>
        <v>0.75</v>
      </c>
      <c r="O22" s="32">
        <f t="shared" si="2"/>
        <v>0.75</v>
      </c>
    </row>
    <row r="23" spans="1:15" x14ac:dyDescent="0.25">
      <c r="B23" s="22" t="s">
        <v>65</v>
      </c>
      <c r="C23" s="23" t="s">
        <v>66</v>
      </c>
      <c r="D23" s="24"/>
      <c r="E23" s="33" t="s">
        <v>28</v>
      </c>
      <c r="F23" s="34"/>
      <c r="G23" s="26">
        <v>362565</v>
      </c>
      <c r="H23" s="26">
        <v>45563</v>
      </c>
      <c r="I23" s="29">
        <v>200</v>
      </c>
      <c r="J23" s="29">
        <v>200</v>
      </c>
      <c r="K23" s="38">
        <v>0.75</v>
      </c>
      <c r="L23" s="31" t="e">
        <f t="shared" si="3"/>
        <v>#DIV/0!</v>
      </c>
      <c r="M23" s="32">
        <f t="shared" si="0"/>
        <v>0.12566850082054251</v>
      </c>
      <c r="N23" s="31">
        <f t="shared" si="1"/>
        <v>3.7499999999999999E-3</v>
      </c>
      <c r="O23" s="32">
        <f t="shared" si="2"/>
        <v>3.7499999999999999E-3</v>
      </c>
    </row>
    <row r="24" spans="1:15" x14ac:dyDescent="0.25">
      <c r="B24" s="22" t="s">
        <v>67</v>
      </c>
      <c r="C24" s="23" t="s">
        <v>68</v>
      </c>
      <c r="D24" s="24"/>
      <c r="E24" s="33" t="s">
        <v>28</v>
      </c>
      <c r="F24" s="34"/>
      <c r="G24" s="26">
        <v>1062613.51</v>
      </c>
      <c r="H24" s="26">
        <v>766750.83</v>
      </c>
      <c r="I24" s="29">
        <v>8</v>
      </c>
      <c r="J24" s="29">
        <v>8</v>
      </c>
      <c r="K24" s="38">
        <v>0.8</v>
      </c>
      <c r="L24" s="31" t="e">
        <f t="shared" si="3"/>
        <v>#DIV/0!</v>
      </c>
      <c r="M24" s="32">
        <f t="shared" si="0"/>
        <v>0.72157075247424618</v>
      </c>
      <c r="N24" s="31">
        <f t="shared" si="1"/>
        <v>0.1</v>
      </c>
      <c r="O24" s="32">
        <f t="shared" si="2"/>
        <v>0.1</v>
      </c>
    </row>
    <row r="25" spans="1:15" s="44" customFormat="1" x14ac:dyDescent="0.25">
      <c r="A25" s="39"/>
      <c r="B25" s="22" t="s">
        <v>69</v>
      </c>
      <c r="C25" s="40" t="s">
        <v>70</v>
      </c>
      <c r="D25" s="24" t="s">
        <v>71</v>
      </c>
      <c r="E25" s="33" t="s">
        <v>28</v>
      </c>
      <c r="F25" s="26">
        <v>0</v>
      </c>
      <c r="G25" s="41">
        <v>35348737.950000003</v>
      </c>
      <c r="H25" s="41">
        <v>5105660.1500000004</v>
      </c>
      <c r="I25" s="42">
        <v>5</v>
      </c>
      <c r="J25" s="42">
        <v>5</v>
      </c>
      <c r="K25" s="43">
        <v>0.4</v>
      </c>
      <c r="L25" s="31" t="e">
        <f t="shared" si="3"/>
        <v>#DIV/0!</v>
      </c>
      <c r="M25" s="32">
        <f t="shared" si="0"/>
        <v>0.14443684403165516</v>
      </c>
      <c r="N25" s="31">
        <f t="shared" si="1"/>
        <v>0.08</v>
      </c>
      <c r="O25" s="32">
        <f t="shared" si="2"/>
        <v>0.08</v>
      </c>
    </row>
    <row r="26" spans="1:15" s="53" customFormat="1" ht="12.75" customHeight="1" x14ac:dyDescent="0.25">
      <c r="A26" s="45"/>
      <c r="B26" s="46"/>
      <c r="C26" s="47"/>
      <c r="D26" s="48" t="s">
        <v>72</v>
      </c>
      <c r="E26" s="49"/>
      <c r="F26" s="50">
        <f>SUM(F9:F25)</f>
        <v>38719606.989999995</v>
      </c>
      <c r="G26" s="51">
        <f>SUM(G9:G25)</f>
        <v>92721685.050000012</v>
      </c>
      <c r="H26" s="51">
        <f>SUM(H9:H25)</f>
        <v>43944317.259999998</v>
      </c>
      <c r="I26" s="51"/>
      <c r="J26" s="51"/>
      <c r="K26" s="51"/>
      <c r="L26" s="52"/>
      <c r="M26" s="52"/>
      <c r="N26" s="52"/>
      <c r="O26" s="52"/>
    </row>
    <row r="27" spans="1:15" s="53" customFormat="1" ht="12.75" customHeight="1" x14ac:dyDescent="0.25">
      <c r="A27" s="45"/>
      <c r="B27" s="54"/>
      <c r="C27" s="55"/>
      <c r="D27" s="55"/>
      <c r="E27" s="56"/>
      <c r="F27" s="57"/>
      <c r="G27" s="57"/>
      <c r="H27" s="57"/>
      <c r="I27" s="57"/>
      <c r="J27" s="57"/>
      <c r="K27" s="57"/>
      <c r="L27" s="58"/>
      <c r="M27" s="58"/>
    </row>
    <row r="28" spans="1:15" s="53" customFormat="1" ht="12.75" customHeight="1" x14ac:dyDescent="0.25">
      <c r="A28" s="45"/>
      <c r="B28" s="4" t="s">
        <v>73</v>
      </c>
      <c r="C28" s="55"/>
      <c r="D28" s="55"/>
      <c r="E28" s="56"/>
      <c r="F28" s="57"/>
      <c r="G28" s="57"/>
      <c r="H28" s="57"/>
      <c r="I28" s="57"/>
      <c r="J28" s="57"/>
      <c r="K28" s="57"/>
      <c r="L28" s="58"/>
      <c r="M28" s="58"/>
    </row>
    <row r="30" spans="1:15" x14ac:dyDescent="0.25">
      <c r="A30" s="1"/>
      <c r="L30" s="53"/>
    </row>
    <row r="36" spans="1:15" x14ac:dyDescent="0.25">
      <c r="A36" s="1"/>
      <c r="O36" s="53"/>
    </row>
  </sheetData>
  <mergeCells count="8">
    <mergeCell ref="B2:O2"/>
    <mergeCell ref="B3:O3"/>
    <mergeCell ref="B7:B8"/>
    <mergeCell ref="E7:E8"/>
    <mergeCell ref="F7:H7"/>
    <mergeCell ref="I7:K7"/>
    <mergeCell ref="L7:M7"/>
    <mergeCell ref="N7:O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L7 N7" xr:uid="{5F06920C-6B2B-4AF0-9F86-0B39525A7FED}"/>
  </dataValidations>
  <printOptions horizontalCentered="1"/>
  <pageMargins left="0.11811023622047245" right="0.11811023622047245" top="0.74803149606299213" bottom="0.74803149606299213" header="0.31496062992125984" footer="0.31496062992125984"/>
  <pageSetup scale="5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2019-10-30T16:33:05Z</cp:lastPrinted>
  <dcterms:created xsi:type="dcterms:W3CDTF">2019-10-30T16:32:18Z</dcterms:created>
  <dcterms:modified xsi:type="dcterms:W3CDTF">2019-10-30T16:33:37Z</dcterms:modified>
</cp:coreProperties>
</file>